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2"/>
  </bookViews>
  <sheets>
    <sheet name="Задание1" sheetId="1" r:id="rId1"/>
    <sheet name="Задание2" sheetId="2" r:id="rId2"/>
    <sheet name="Задание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<sst xmlns="http://schemas.openxmlformats.org/spreadsheetml/2006/main" count="43" uniqueCount="36">
  <si>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</si>
  <si>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</si>
  <si>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</si>
  <si>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</si>
  <si>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</si>
  <si>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</si>
  <si>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</si>
  <si>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</si>
  <si>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</si>
  <si>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</si>
  <si>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</si>
  <si>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</si>
  <si>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</si>
  <si>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</si>
  <si>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</si>
  <si>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</si>
  <si>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</si>
  <si>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</si>
  <si>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</si>
  <si>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Калькуляция</t>
  </si>
  <si>
    <r>
      <t xml:space="preserve">Наименование продукции </t>
    </r>
    <r>
      <rPr>
        <b/>
        <sz val="10"/>
        <rFont val="Arial"/>
        <family val="2"/>
      </rPr>
      <t>Ваза</t>
    </r>
  </si>
  <si>
    <r>
      <t xml:space="preserve">Калькуляционная единица </t>
    </r>
    <r>
      <rPr>
        <b/>
        <i/>
        <sz val="10"/>
        <rFont val="Arial"/>
        <family val="2"/>
      </rPr>
      <t>штука</t>
    </r>
  </si>
  <si>
    <t>№ п./п.</t>
  </si>
  <si>
    <t>Наименование статей затрат</t>
  </si>
  <si>
    <t>Сумма(руб.)</t>
  </si>
  <si>
    <t>Экономист __________ Иванова В.В.</t>
  </si>
  <si>
    <t>cos(x+0,5)-x^3</t>
  </si>
  <si>
    <t>x</t>
  </si>
  <si>
    <t>y</t>
  </si>
  <si>
    <t>a</t>
  </si>
  <si>
    <t>b</t>
  </si>
  <si>
    <t>h</t>
  </si>
  <si>
    <t>Исходные данные</t>
  </si>
  <si>
    <t>N</t>
  </si>
  <si>
    <t>Погрешность</t>
  </si>
  <si>
    <t>Результат вычислений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</si>
</sst>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5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9" fontId="4" fillId="0" borderId="4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F19" sqref="F19"/>
    </sheetView>
  </sheetViews>
  <sheetFormatPr defaultColWidth="9.140625" defaultRowHeight="12.75"/>
  <cols>
    <col min="1" max="1" width="8.00390625" style="0" customWidth="1"/>
    <col min="2" max="2" width="27.7109375" style="0" customWidth="1"/>
    <col min="3" max="3" width="12.28125" style="0" customWidth="1"/>
  </cols>
  <sheetData>
    <row r="1" ht="12.75">
      <c r="B1" s="8" t="s">
        <v>19</v>
      </c>
    </row>
    <row r="2" ht="12.75">
      <c r="B2" s="8" t="s">
        <v>20</v>
      </c>
    </row>
    <row r="3" ht="13.5" thickBot="1">
      <c r="B3" s="8" t="s">
        <v>21</v>
      </c>
    </row>
    <row r="4" spans="1:3" ht="13.5" thickBot="1">
      <c r="A4" s="10" t="s">
        <v>22</v>
      </c>
      <c r="B4" s="11" t="s">
        <v>23</v>
      </c>
      <c r="C4" s="10" t="s">
        <v>24</v>
      </c>
    </row>
    <row r="5" spans="1:3" ht="13.5" thickBot="1">
      <c r="A5" s="1">
        <v>1</v>
      </c>
      <c r="B5" s="2" t="s">
        <v>0</v>
      </c>
      <c r="C5" s="6">
        <v>350000</v>
      </c>
    </row>
    <row r="6" spans="1:3" ht="13.5" thickBot="1">
      <c r="A6" s="3">
        <v>2</v>
      </c>
      <c r="B6" s="4" t="s">
        <v>1</v>
      </c>
      <c r="C6" s="5">
        <v>24000</v>
      </c>
    </row>
    <row r="7" spans="1:3" ht="13.5" thickBot="1">
      <c r="A7" s="3">
        <v>3</v>
      </c>
      <c r="B7" s="4" t="s">
        <v>2</v>
      </c>
      <c r="C7" s="5">
        <f>10%*C6</f>
        <v>2400</v>
      </c>
    </row>
    <row r="8" spans="1:3" ht="13.5" thickBot="1">
      <c r="A8" s="3">
        <v>4</v>
      </c>
      <c r="B8" s="4" t="s">
        <v>3</v>
      </c>
      <c r="C8" s="5">
        <f>1%*(C6+C7)</f>
        <v>264</v>
      </c>
    </row>
    <row r="9" spans="1:3" ht="13.5" thickBot="1">
      <c r="A9" s="3">
        <v>5</v>
      </c>
      <c r="B9" s="4" t="s">
        <v>4</v>
      </c>
      <c r="C9" s="5">
        <f>35%*(C6+C7)</f>
        <v>9240</v>
      </c>
    </row>
    <row r="10" spans="1:3" ht="13.5" thickBot="1">
      <c r="A10" s="3">
        <v>6</v>
      </c>
      <c r="B10" s="4" t="s">
        <v>5</v>
      </c>
      <c r="C10" s="5">
        <f>8%*(C6+C7)</f>
        <v>2112</v>
      </c>
    </row>
    <row r="11" spans="1:3" ht="13.5" thickBot="1">
      <c r="A11" s="3">
        <v>7</v>
      </c>
      <c r="B11" s="4" t="s">
        <v>6</v>
      </c>
      <c r="C11" s="5">
        <f>5%*(C6+C7)</f>
        <v>1320</v>
      </c>
    </row>
    <row r="12" spans="1:3" ht="13.5" thickBot="1">
      <c r="A12" s="3">
        <v>8</v>
      </c>
      <c r="B12" s="4" t="s">
        <v>7</v>
      </c>
      <c r="C12" s="5">
        <f>1%*C17</f>
        <v>5931.9474216380195</v>
      </c>
    </row>
    <row r="13" spans="1:3" ht="13.5" thickBot="1">
      <c r="A13" s="3">
        <v>9</v>
      </c>
      <c r="B13" s="4" t="s">
        <v>8</v>
      </c>
      <c r="C13" s="5">
        <f>600%*C6</f>
        <v>144000</v>
      </c>
    </row>
    <row r="14" spans="1:3" ht="13.5" thickBot="1">
      <c r="A14" s="3">
        <v>10</v>
      </c>
      <c r="B14" s="4" t="s">
        <v>9</v>
      </c>
      <c r="C14" s="5">
        <f>SUM(C5:C13)</f>
        <v>539267.9474216381</v>
      </c>
    </row>
    <row r="15" spans="1:3" ht="13.5" thickBot="1">
      <c r="A15" s="3">
        <v>11</v>
      </c>
      <c r="B15" s="4" t="s">
        <v>10</v>
      </c>
      <c r="C15" s="7">
        <v>0.1</v>
      </c>
    </row>
    <row r="16" spans="1:3" ht="13.5" thickBot="1">
      <c r="A16" s="3">
        <v>12</v>
      </c>
      <c r="B16" s="4" t="s">
        <v>11</v>
      </c>
      <c r="C16" s="5">
        <f>C14*C15</f>
        <v>53926.79474216381</v>
      </c>
    </row>
    <row r="17" spans="1:3" ht="13.5" thickBot="1">
      <c r="A17" s="3">
        <v>13</v>
      </c>
      <c r="B17" s="4" t="s">
        <v>12</v>
      </c>
      <c r="C17" s="5">
        <f>C14+C16</f>
        <v>593194.7421638019</v>
      </c>
    </row>
    <row r="18" spans="1:3" ht="13.5" thickBot="1">
      <c r="A18" s="3">
        <v>14</v>
      </c>
      <c r="B18" s="4" t="s">
        <v>13</v>
      </c>
      <c r="C18" s="5">
        <f>C5+C10+C11+C12+26%*C13</f>
        <v>396803.947421638</v>
      </c>
    </row>
    <row r="19" spans="1:3" ht="13.5" thickBot="1">
      <c r="A19" s="3">
        <v>15</v>
      </c>
      <c r="B19" s="4" t="s">
        <v>14</v>
      </c>
      <c r="C19" s="5">
        <f>C17-C18</f>
        <v>196390.7947421639</v>
      </c>
    </row>
    <row r="20" spans="1:3" ht="13.5" thickBot="1">
      <c r="A20" s="3">
        <v>16</v>
      </c>
      <c r="B20" s="4" t="s">
        <v>15</v>
      </c>
      <c r="C20" s="5">
        <f>20%*C19</f>
        <v>39278.158948432785</v>
      </c>
    </row>
    <row r="21" spans="1:3" ht="13.5" thickBot="1">
      <c r="A21" s="3">
        <v>17</v>
      </c>
      <c r="B21" s="4" t="s">
        <v>16</v>
      </c>
      <c r="C21" s="5">
        <f>C17+C20</f>
        <v>632472.9011122347</v>
      </c>
    </row>
    <row r="22" spans="1:3" ht="13.5" thickBot="1">
      <c r="A22" s="3">
        <v>18</v>
      </c>
      <c r="B22" s="4" t="s">
        <v>17</v>
      </c>
      <c r="C22" s="5">
        <f>0.5%*C23</f>
        <v>3178.2557844835915</v>
      </c>
    </row>
    <row r="23" spans="1:3" ht="13.5" thickBot="1">
      <c r="A23" s="3">
        <v>19</v>
      </c>
      <c r="B23" s="4" t="s">
        <v>18</v>
      </c>
      <c r="C23" s="5">
        <f>C21+C22</f>
        <v>635651.1568967183</v>
      </c>
    </row>
    <row r="24" ht="12.75">
      <c r="B24" s="9" t="s">
        <v>25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4" sqref="D14"/>
    </sheetView>
  </sheetViews>
  <sheetFormatPr defaultColWidth="9.140625" defaultRowHeight="12.75"/>
  <sheetData>
    <row r="1" ht="12.75">
      <c r="A1" t="s">
        <v>26</v>
      </c>
    </row>
    <row r="2" spans="2:3" ht="12.75">
      <c r="B2" t="s">
        <v>27</v>
      </c>
      <c r="C2" t="s">
        <v>28</v>
      </c>
    </row>
    <row r="3" spans="2:3" ht="12.75">
      <c r="B3">
        <v>0.7079961766560955</v>
      </c>
      <c r="C3">
        <f>COS(B3+0.5)-B3^3</f>
        <v>4.337891871486477E-06</v>
      </c>
    </row>
    <row r="6" spans="1:5" ht="12.75">
      <c r="A6" t="s">
        <v>29</v>
      </c>
      <c r="B6">
        <v>0.70792</v>
      </c>
      <c r="D6" t="s">
        <v>27</v>
      </c>
      <c r="E6" t="s">
        <v>28</v>
      </c>
    </row>
    <row r="7" spans="1:5" ht="12.75">
      <c r="A7" t="s">
        <v>30</v>
      </c>
      <c r="B7">
        <v>0.708</v>
      </c>
      <c r="D7">
        <f>B6</f>
        <v>0.70792</v>
      </c>
      <c r="E7">
        <f>COS(D7+0.5)-D7^3</f>
        <v>0.00019009521492580062</v>
      </c>
    </row>
    <row r="8" spans="1:5" ht="12.75">
      <c r="A8" t="s">
        <v>31</v>
      </c>
      <c r="B8">
        <f>-(B6-B7)/10</f>
        <v>7.999999999996898E-06</v>
      </c>
      <c r="D8">
        <f>D7+$B$8</f>
        <v>0.707928</v>
      </c>
      <c r="E8">
        <f aca="true" t="shared" si="0" ref="E8:E17">COS(D8+0.5)-D8^3</f>
        <v>0.0001705884126301238</v>
      </c>
    </row>
    <row r="9" spans="2:5" ht="12.75">
      <c r="B9">
        <v>0.0001</v>
      </c>
      <c r="D9">
        <f aca="true" t="shared" si="1" ref="D9:D17">D8+$B$8</f>
        <v>0.707936</v>
      </c>
      <c r="E9">
        <f t="shared" si="0"/>
        <v>0.00015108131577229456</v>
      </c>
    </row>
    <row r="10" spans="4:5" ht="12.75">
      <c r="D10">
        <f t="shared" si="1"/>
        <v>0.707944</v>
      </c>
      <c r="E10">
        <f t="shared" si="0"/>
        <v>0.000131573924350592</v>
      </c>
    </row>
    <row r="11" spans="4:5" ht="12.75">
      <c r="D11">
        <f t="shared" si="1"/>
        <v>0.707952</v>
      </c>
      <c r="E11">
        <f t="shared" si="0"/>
        <v>0.00011206623836174101</v>
      </c>
    </row>
    <row r="12" spans="2:5" ht="12.75">
      <c r="B12">
        <f>(B6+B7)/2</f>
        <v>0.7079599999999999</v>
      </c>
      <c r="D12">
        <f t="shared" si="1"/>
        <v>0.70796</v>
      </c>
      <c r="E12">
        <f t="shared" si="0"/>
        <v>9.255825780402072E-05</v>
      </c>
    </row>
    <row r="13" spans="2:5" ht="12.75">
      <c r="B13">
        <f>COS(B12+0.5)-B12^3</f>
        <v>9.255825780413174E-05</v>
      </c>
      <c r="D13">
        <f t="shared" si="1"/>
        <v>0.707968</v>
      </c>
      <c r="E13">
        <f t="shared" si="0"/>
        <v>7.304998267376739E-05</v>
      </c>
    </row>
    <row r="14" spans="4:5" ht="12.75">
      <c r="D14">
        <f t="shared" si="1"/>
        <v>0.707976</v>
      </c>
      <c r="E14">
        <f t="shared" si="0"/>
        <v>5.3541412969371205E-05</v>
      </c>
    </row>
    <row r="15" spans="4:5" ht="12.75">
      <c r="D15">
        <f t="shared" si="1"/>
        <v>0.7079840000000001</v>
      </c>
      <c r="E15">
        <f t="shared" si="0"/>
        <v>3.4032548687390474E-05</v>
      </c>
    </row>
    <row r="16" spans="4:5" ht="12.75">
      <c r="D16">
        <f t="shared" si="1"/>
        <v>0.7079920000000001</v>
      </c>
      <c r="E16">
        <f t="shared" si="0"/>
        <v>1.452338982610435E-05</v>
      </c>
    </row>
    <row r="17" spans="4:5" ht="12.75">
      <c r="D17">
        <f t="shared" si="1"/>
        <v>0.7080000000000001</v>
      </c>
      <c r="E17">
        <f t="shared" si="0"/>
        <v>-4.986063618095393E-06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E17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2.140625" style="0" customWidth="1"/>
    <col min="3" max="3" width="11.421875" style="0" bestFit="1" customWidth="1"/>
    <col min="4" max="4" width="11.57421875" style="0" customWidth="1"/>
    <col min="5" max="5" width="12.421875" style="0" customWidth="1"/>
  </cols>
  <sheetData>
    <row r="5" spans="2:5" ht="12.75">
      <c r="B5" s="12" t="s">
        <v>32</v>
      </c>
      <c r="C5" s="12"/>
      <c r="D5" s="13" t="s">
        <v>35</v>
      </c>
      <c r="E5" s="13"/>
    </row>
    <row r="6" spans="2:5" ht="12.75">
      <c r="B6" t="s">
        <v>29</v>
      </c>
      <c r="C6">
        <v>0.7079969999999997</v>
      </c>
      <c r="D6" s="8" t="s">
        <v>27</v>
      </c>
      <c r="E6" s="8" t="s">
        <v>28</v>
      </c>
    </row>
    <row r="7" spans="2:5" ht="12.75">
      <c r="B7" t="s">
        <v>30</v>
      </c>
      <c r="C7">
        <v>0.7079979999999997</v>
      </c>
      <c r="D7">
        <f>C6</f>
        <v>0.7079969999999997</v>
      </c>
      <c r="E7">
        <f>COS(D7+0.5)-D7^3</f>
        <v>2.3300159460171166E-06</v>
      </c>
    </row>
    <row r="8" spans="2:5" ht="12.75">
      <c r="B8" t="s">
        <v>33</v>
      </c>
      <c r="C8">
        <v>10</v>
      </c>
      <c r="D8">
        <f>D7+$C$9</f>
        <v>0.7079970999999996</v>
      </c>
      <c r="E8">
        <f aca="true" t="shared" si="0" ref="E8:E17">COS(D8+0.5)-D8^3</f>
        <v>2.086147294910745E-06</v>
      </c>
    </row>
    <row r="9" spans="2:5" ht="12.75">
      <c r="B9" t="s">
        <v>31</v>
      </c>
      <c r="C9">
        <f>(C7-C6)/C8</f>
        <v>1.0000000000287557E-07</v>
      </c>
      <c r="D9">
        <f aca="true" t="shared" si="1" ref="D9:D17">D8+$C$9</f>
        <v>0.7079971999999997</v>
      </c>
      <c r="E9">
        <f t="shared" si="0"/>
        <v>1.84227859734154E-06</v>
      </c>
    </row>
    <row r="10" spans="2:5" ht="12.75">
      <c r="B10" t="s">
        <v>34</v>
      </c>
      <c r="C10">
        <v>0.0001</v>
      </c>
      <c r="D10">
        <f t="shared" si="1"/>
        <v>0.7079972999999997</v>
      </c>
      <c r="E10">
        <f t="shared" si="0"/>
        <v>1.5984098538091018E-06</v>
      </c>
    </row>
    <row r="11" spans="4:5" ht="12.75">
      <c r="D11">
        <f t="shared" si="1"/>
        <v>0.7079973999999998</v>
      </c>
      <c r="E11">
        <f t="shared" si="0"/>
        <v>1.354541064202408E-06</v>
      </c>
    </row>
    <row r="12" spans="4:5" ht="12.75">
      <c r="D12">
        <f t="shared" si="1"/>
        <v>0.7079974999999998</v>
      </c>
      <c r="E12">
        <f t="shared" si="0"/>
        <v>1.110672228632481E-06</v>
      </c>
    </row>
    <row r="13" spans="4:5" ht="12.75">
      <c r="D13">
        <f t="shared" si="1"/>
        <v>0.7079975999999999</v>
      </c>
      <c r="E13">
        <f t="shared" si="0"/>
        <v>8.668033469882985E-07</v>
      </c>
    </row>
    <row r="14" spans="3:5" ht="12.75">
      <c r="C14">
        <f>(C6+C7)/2</f>
        <v>0.7079974999999996</v>
      </c>
      <c r="D14">
        <f t="shared" si="1"/>
        <v>0.7079977</v>
      </c>
      <c r="E14">
        <f t="shared" si="0"/>
        <v>6.229344193808828E-07</v>
      </c>
    </row>
    <row r="15" spans="3:5" ht="12.75">
      <c r="C15">
        <f>COS(C14+0.5)-C14^3</f>
        <v>1.1106722291320814E-06</v>
      </c>
      <c r="D15">
        <f t="shared" si="1"/>
        <v>0.7079978</v>
      </c>
      <c r="E15">
        <f t="shared" si="0"/>
        <v>3.7906544564370037E-07</v>
      </c>
    </row>
    <row r="16" spans="4:5" ht="12.75">
      <c r="D16">
        <f>D15+$C$9</f>
        <v>0.7079979000000001</v>
      </c>
      <c r="E16">
        <f t="shared" si="0"/>
        <v>1.3519642594328474E-07</v>
      </c>
    </row>
    <row r="17" spans="4:5" ht="12.75">
      <c r="D17">
        <f t="shared" si="1"/>
        <v>0.7079980000000001</v>
      </c>
      <c r="E17">
        <f t="shared" si="0"/>
        <v>-1.0867263983138642E-07</v>
      </c>
    </row>
  </sheetData>
  <mergeCells count="2">
    <mergeCell ref="B5:C5"/>
    <mergeCell ref="D5:E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2008-05-09T10:41:00Z</dcterms:created>
  <dcterms:modified xsi:type="dcterms:W3CDTF">2008-05-18T13:53:51Z</dcterms:modified>
  <cp:category/>
  <cp:version/>
  <cp:contentType/>
  <cp:contentStatus/>
</cp:coreProperties>
</file>